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6675" windowHeight="10515" activeTab="3"/>
  </bookViews>
  <sheets>
    <sheet name="Budget Summary" sheetId="1" r:id="rId1"/>
    <sheet name="Starting Personnel" sheetId="2" r:id="rId2"/>
    <sheet name="Construction" sheetId="3" r:id="rId3"/>
    <sheet name="Operational Income-Expenses" sheetId="4" r:id="rId4"/>
  </sheets>
  <definedNames/>
  <calcPr fullCalcOnLoad="1"/>
</workbook>
</file>

<file path=xl/sharedStrings.xml><?xml version="1.0" encoding="utf-8"?>
<sst xmlns="http://schemas.openxmlformats.org/spreadsheetml/2006/main" count="168" uniqueCount="129">
  <si>
    <t>Museum</t>
  </si>
  <si>
    <t>Educational</t>
  </si>
  <si>
    <t>Business Incubator</t>
  </si>
  <si>
    <t>Totals</t>
  </si>
  <si>
    <t>Sub-Total</t>
  </si>
  <si>
    <t>Adminstration</t>
  </si>
  <si>
    <t>Employees</t>
  </si>
  <si>
    <t>Salaries</t>
  </si>
  <si>
    <t>Department - Position Description</t>
  </si>
  <si>
    <t>Director of Education</t>
  </si>
  <si>
    <t>Museum Director - Curator</t>
  </si>
  <si>
    <t xml:space="preserve"> </t>
  </si>
  <si>
    <t>Est Yrly</t>
  </si>
  <si>
    <t>Secretary</t>
  </si>
  <si>
    <t>Grant Writer</t>
  </si>
  <si>
    <t>Library Assistant</t>
  </si>
  <si>
    <t>Salary Ea.</t>
  </si>
  <si>
    <t>Exhibit Organizer</t>
  </si>
  <si>
    <t>Instructors</t>
  </si>
  <si>
    <t>Director of Business Services</t>
  </si>
  <si>
    <t>Space Life Sciences</t>
  </si>
  <si>
    <t>Building Maintenance Manager</t>
  </si>
  <si>
    <t>Building Maintenance Assistant</t>
  </si>
  <si>
    <t>Grounds Maintenance Assistant</t>
  </si>
  <si>
    <t>Hourly</t>
  </si>
  <si>
    <t>Wage ea</t>
  </si>
  <si>
    <t>Executive Secretary</t>
  </si>
  <si>
    <t>Web Developer</t>
  </si>
  <si>
    <t>IT Systems Manager</t>
  </si>
  <si>
    <t>Computer Systems Support</t>
  </si>
  <si>
    <t>Sales Department</t>
  </si>
  <si>
    <t>Sales Support</t>
  </si>
  <si>
    <t>Engineering Sciences</t>
  </si>
  <si>
    <t>Apollo Technology</t>
  </si>
  <si>
    <t>Space Station Technology</t>
  </si>
  <si>
    <t>Information Resources</t>
  </si>
  <si>
    <t>Secretary Assistants</t>
  </si>
  <si>
    <t>Business Assistants</t>
  </si>
  <si>
    <t>Engineering Manager</t>
  </si>
  <si>
    <t>Mechanical</t>
  </si>
  <si>
    <t>Propulsion</t>
  </si>
  <si>
    <t>Electrical / Instrumentaion</t>
  </si>
  <si>
    <t>Structural</t>
  </si>
  <si>
    <t>Communications</t>
  </si>
  <si>
    <t>Accounting / Payroll Manager</t>
  </si>
  <si>
    <t>Accounting / Payroll Assistant</t>
  </si>
  <si>
    <t>Security</t>
  </si>
  <si>
    <t>Janitorial Services Personnel</t>
  </si>
  <si>
    <t>Building Services</t>
  </si>
  <si>
    <t>Research Assistants</t>
  </si>
  <si>
    <t>Property Acquisition</t>
  </si>
  <si>
    <t>Electric</t>
  </si>
  <si>
    <t>Water</t>
  </si>
  <si>
    <t>Gas</t>
  </si>
  <si>
    <t>Sewer</t>
  </si>
  <si>
    <t>Telephone</t>
  </si>
  <si>
    <t>% of</t>
  </si>
  <si>
    <t>Estimated</t>
  </si>
  <si>
    <t>Yearly Cost</t>
  </si>
  <si>
    <t>Museum Exhibits</t>
  </si>
  <si>
    <t>Total Operating Cost</t>
  </si>
  <si>
    <t>Notes:</t>
  </si>
  <si>
    <r>
      <t>Number of In-Direct Employees</t>
    </r>
    <r>
      <rPr>
        <sz val="10"/>
        <rFont val="Arial"/>
        <family val="2"/>
      </rPr>
      <t xml:space="preserve"> (Note 1)</t>
    </r>
  </si>
  <si>
    <r>
      <t>Uitilties</t>
    </r>
    <r>
      <rPr>
        <sz val="10"/>
        <rFont val="Arial"/>
        <family val="2"/>
      </rPr>
      <t xml:space="preserve"> (Note 4)</t>
    </r>
  </si>
  <si>
    <t>4) Utilities are unknown at this time but are shown as an estimate</t>
  </si>
  <si>
    <t>1) Industries experts project 3 support jobs created for each single new job created to new business opening. These 3 jobs are in the support busines. (retail, maintenance, sales, utilities)</t>
  </si>
  <si>
    <t>1 Yr</t>
  </si>
  <si>
    <t>2 Yr</t>
  </si>
  <si>
    <t>3 Yr</t>
  </si>
  <si>
    <t>4 Yr</t>
  </si>
  <si>
    <t>5 Yr</t>
  </si>
  <si>
    <t>Global Space Foundation</t>
  </si>
  <si>
    <t>Historian</t>
  </si>
  <si>
    <t>Exhibit Organizer Assistant</t>
  </si>
  <si>
    <t>Librarian</t>
  </si>
  <si>
    <t>President - CEO, Business Development Director</t>
  </si>
  <si>
    <t>Number of Total Direct Employees</t>
  </si>
  <si>
    <t>Construction</t>
  </si>
  <si>
    <t>Starting Personnel</t>
  </si>
  <si>
    <r>
      <t xml:space="preserve">Estimated 10% growth 1st Year </t>
    </r>
    <r>
      <rPr>
        <sz val="10"/>
        <rFont val="Arial"/>
        <family val="2"/>
      </rPr>
      <t>(Note 2)</t>
    </r>
  </si>
  <si>
    <r>
      <t>Sustained Growth of 10% growth 2nd thru 5th yr</t>
    </r>
    <r>
      <rPr>
        <sz val="10"/>
        <rFont val="Arial"/>
        <family val="2"/>
      </rPr>
      <t xml:space="preserve"> (Note 3)</t>
    </r>
  </si>
  <si>
    <t>2) 10% growth due to self imposed organization restrictions due to new company starting.</t>
  </si>
  <si>
    <t>3) If the business start is successsful it is expecting have explosive growth of 20% due to Space Industry support of going back to Moon and Mars. Private businesses wanting to get their piece of the pie.</t>
  </si>
  <si>
    <t>Total Income</t>
  </si>
  <si>
    <t>Space Theature</t>
  </si>
  <si>
    <t>Space Museum</t>
  </si>
  <si>
    <t>Ticket Cost</t>
  </si>
  <si>
    <t>Visitor</t>
  </si>
  <si>
    <t>Count</t>
  </si>
  <si>
    <t>Space Technology Educational Center</t>
  </si>
  <si>
    <t>Cost</t>
  </si>
  <si>
    <t>Program</t>
  </si>
  <si>
    <t>Space Business Incubator</t>
  </si>
  <si>
    <t>(5 year Plan)</t>
  </si>
  <si>
    <t>Operational Budget Incom/Expenses</t>
  </si>
  <si>
    <t>(5 year plan)</t>
  </si>
  <si>
    <t>Budget Summary</t>
  </si>
  <si>
    <t>Utilities</t>
  </si>
  <si>
    <t>Parking</t>
  </si>
  <si>
    <t>Description - Vendor</t>
  </si>
  <si>
    <t>Actual Cost</t>
  </si>
  <si>
    <t>Estimated Cost</t>
  </si>
  <si>
    <t>Walls</t>
  </si>
  <si>
    <t>x</t>
  </si>
  <si>
    <t>X</t>
  </si>
  <si>
    <t>Electrical</t>
  </si>
  <si>
    <t>Water &amp; Sewer</t>
  </si>
  <si>
    <t>Network &amp; Internet</t>
  </si>
  <si>
    <t>Lighting Fixtures</t>
  </si>
  <si>
    <t>Area Paving</t>
  </si>
  <si>
    <t>Area Stripping</t>
  </si>
  <si>
    <t>Parking Lot Design &amp; Drainage</t>
  </si>
  <si>
    <t>Facility Utilities Supply</t>
  </si>
  <si>
    <t>Main Building</t>
  </si>
  <si>
    <t>Civil</t>
  </si>
  <si>
    <t>Sub-Floor #2</t>
  </si>
  <si>
    <t>Sub-Floor #3</t>
  </si>
  <si>
    <t>Foundation - Sub-Floor #1</t>
  </si>
  <si>
    <t>Roof</t>
  </si>
  <si>
    <t>Exterior Walls</t>
  </si>
  <si>
    <t>Interior Walls</t>
  </si>
  <si>
    <t>Landscapping</t>
  </si>
  <si>
    <t>Lighting</t>
  </si>
  <si>
    <t>Interior Finish</t>
  </si>
  <si>
    <t>Floors</t>
  </si>
  <si>
    <t>Ceilings</t>
  </si>
  <si>
    <t>Hand Rail - Sub-Floor #2 &amp; #3</t>
  </si>
  <si>
    <t>Summary</t>
  </si>
  <si>
    <t>Asset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</si>
</sst>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"/>
    <numFmt numFmtId="167" formatCode="0.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0" fontId="0" fillId="34" borderId="0" xfId="0" applyFont="1" applyFill="1" applyAlignment="1">
      <alignment horizontal="left" indent="2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65" fontId="0" fillId="34" borderId="0" xfId="44" applyNumberFormat="1" applyFont="1" applyFill="1" applyAlignment="1">
      <alignment horizontal="right"/>
    </xf>
    <xf numFmtId="165" fontId="0" fillId="34" borderId="0" xfId="44" applyNumberFormat="1" applyFont="1" applyFill="1" applyAlignment="1">
      <alignment horizontal="right"/>
    </xf>
    <xf numFmtId="0" fontId="0" fillId="34" borderId="0" xfId="0" applyFont="1" applyFill="1" applyAlignment="1">
      <alignment horizontal="left" indent="4"/>
    </xf>
    <xf numFmtId="0" fontId="0" fillId="34" borderId="0" xfId="0" applyFont="1" applyFill="1" applyAlignment="1">
      <alignment horizontal="left" indent="6"/>
    </xf>
    <xf numFmtId="165" fontId="0" fillId="34" borderId="0" xfId="0" applyNumberFormat="1" applyFill="1" applyAlignment="1">
      <alignment/>
    </xf>
    <xf numFmtId="165" fontId="0" fillId="0" borderId="0" xfId="44" applyNumberFormat="1" applyFont="1" applyAlignment="1">
      <alignment horizontal="right"/>
    </xf>
    <xf numFmtId="0" fontId="2" fillId="35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165" fontId="3" fillId="35" borderId="0" xfId="44" applyNumberFormat="1" applyFont="1" applyFill="1" applyAlignment="1">
      <alignment horizontal="center"/>
    </xf>
    <xf numFmtId="0" fontId="0" fillId="35" borderId="0" xfId="0" applyFont="1" applyFill="1" applyAlignment="1">
      <alignment horizontal="left" indent="2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165" fontId="0" fillId="35" borderId="0" xfId="44" applyNumberFormat="1" applyFont="1" applyFill="1" applyAlignment="1">
      <alignment horizontal="right"/>
    </xf>
    <xf numFmtId="0" fontId="0" fillId="35" borderId="0" xfId="0" applyFont="1" applyFill="1" applyAlignment="1">
      <alignment horizontal="left" indent="4"/>
    </xf>
    <xf numFmtId="0" fontId="0" fillId="35" borderId="0" xfId="0" applyFont="1" applyFill="1" applyAlignment="1">
      <alignment horizontal="left" indent="6"/>
    </xf>
    <xf numFmtId="0" fontId="2" fillId="36" borderId="0" xfId="0" applyFont="1" applyFill="1" applyAlignment="1">
      <alignment horizontal="left"/>
    </xf>
    <xf numFmtId="0" fontId="2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165" fontId="0" fillId="36" borderId="0" xfId="44" applyNumberFormat="1" applyFont="1" applyFill="1" applyAlignment="1">
      <alignment horizontal="right"/>
    </xf>
    <xf numFmtId="165" fontId="3" fillId="36" borderId="0" xfId="44" applyNumberFormat="1" applyFont="1" applyFill="1" applyAlignment="1">
      <alignment horizontal="center"/>
    </xf>
    <xf numFmtId="0" fontId="0" fillId="36" borderId="0" xfId="0" applyFont="1" applyFill="1" applyAlignment="1">
      <alignment horizontal="left" indent="4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left" indent="6"/>
    </xf>
    <xf numFmtId="0" fontId="0" fillId="36" borderId="0" xfId="0" applyFont="1" applyFill="1" applyAlignment="1">
      <alignment horizontal="left" indent="2"/>
    </xf>
    <xf numFmtId="0" fontId="2" fillId="36" borderId="0" xfId="0" applyFont="1" applyFill="1" applyAlignment="1">
      <alignment horizontal="center"/>
    </xf>
    <xf numFmtId="165" fontId="2" fillId="36" borderId="0" xfId="44" applyNumberFormat="1" applyFont="1" applyFill="1" applyAlignment="1">
      <alignment horizontal="right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165" fontId="3" fillId="34" borderId="0" xfId="44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3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165" fontId="0" fillId="37" borderId="0" xfId="44" applyNumberFormat="1" applyFont="1" applyFill="1" applyAlignment="1">
      <alignment horizontal="right"/>
    </xf>
    <xf numFmtId="165" fontId="3" fillId="37" borderId="0" xfId="44" applyNumberFormat="1" applyFont="1" applyFill="1" applyAlignment="1">
      <alignment horizontal="right"/>
    </xf>
    <xf numFmtId="0" fontId="0" fillId="37" borderId="0" xfId="0" applyFont="1" applyFill="1" applyAlignment="1">
      <alignment horizontal="left" indent="2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 horizontal="left" indent="4"/>
    </xf>
    <xf numFmtId="0" fontId="0" fillId="37" borderId="0" xfId="0" applyFont="1" applyFill="1" applyAlignment="1">
      <alignment/>
    </xf>
    <xf numFmtId="165" fontId="0" fillId="37" borderId="0" xfId="44" applyNumberFormat="1" applyFont="1" applyFill="1" applyAlignment="1">
      <alignment horizontal="right"/>
    </xf>
    <xf numFmtId="165" fontId="0" fillId="37" borderId="0" xfId="0" applyNumberFormat="1" applyFill="1" applyAlignment="1">
      <alignment/>
    </xf>
    <xf numFmtId="0" fontId="0" fillId="37" borderId="0" xfId="0" applyFont="1" applyFill="1" applyAlignment="1">
      <alignment horizontal="left" indent="6"/>
    </xf>
    <xf numFmtId="0" fontId="2" fillId="38" borderId="0" xfId="0" applyFont="1" applyFill="1" applyAlignment="1">
      <alignment/>
    </xf>
    <xf numFmtId="0" fontId="3" fillId="38" borderId="0" xfId="0" applyFont="1" applyFill="1" applyAlignment="1">
      <alignment horizontal="center"/>
    </xf>
    <xf numFmtId="0" fontId="0" fillId="38" borderId="0" xfId="0" applyFill="1" applyAlignment="1">
      <alignment/>
    </xf>
    <xf numFmtId="165" fontId="0" fillId="38" borderId="0" xfId="44" applyNumberFormat="1" applyFont="1" applyFill="1" applyAlignment="1">
      <alignment horizontal="right"/>
    </xf>
    <xf numFmtId="165" fontId="3" fillId="38" borderId="0" xfId="44" applyNumberFormat="1" applyFont="1" applyFill="1" applyAlignment="1">
      <alignment horizontal="right"/>
    </xf>
    <xf numFmtId="0" fontId="0" fillId="38" borderId="0" xfId="0" applyFill="1" applyAlignment="1">
      <alignment horizontal="left" indent="2"/>
    </xf>
    <xf numFmtId="0" fontId="0" fillId="38" borderId="0" xfId="0" applyFill="1" applyAlignment="1">
      <alignment horizontal="center"/>
    </xf>
    <xf numFmtId="0" fontId="0" fillId="38" borderId="0" xfId="0" applyFont="1" applyFill="1" applyAlignment="1">
      <alignment horizontal="left" indent="4"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165" fontId="0" fillId="38" borderId="0" xfId="44" applyNumberFormat="1" applyFont="1" applyFill="1" applyAlignment="1">
      <alignment horizontal="right"/>
    </xf>
    <xf numFmtId="0" fontId="0" fillId="38" borderId="0" xfId="0" applyFont="1" applyFill="1" applyAlignment="1">
      <alignment horizontal="left" indent="6"/>
    </xf>
    <xf numFmtId="0" fontId="0" fillId="38" borderId="0" xfId="0" applyFont="1" applyFill="1" applyAlignment="1">
      <alignment horizontal="left" indent="2"/>
    </xf>
    <xf numFmtId="165" fontId="0" fillId="38" borderId="0" xfId="0" applyNumberFormat="1" applyFill="1" applyAlignment="1">
      <alignment/>
    </xf>
    <xf numFmtId="0" fontId="0" fillId="38" borderId="0" xfId="0" applyFill="1" applyAlignment="1">
      <alignment horizontal="left" indent="4"/>
    </xf>
    <xf numFmtId="165" fontId="0" fillId="0" borderId="0" xfId="44" applyNumberFormat="1" applyFont="1" applyAlignment="1">
      <alignment/>
    </xf>
    <xf numFmtId="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10" xfId="44" applyNumberFormat="1" applyFont="1" applyBorder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39" borderId="0" xfId="0" applyFont="1" applyFill="1" applyAlignment="1">
      <alignment horizontal="left" indent="4"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center"/>
    </xf>
    <xf numFmtId="165" fontId="0" fillId="39" borderId="0" xfId="44" applyNumberFormat="1" applyFont="1" applyFill="1" applyAlignment="1">
      <alignment horizontal="right"/>
    </xf>
    <xf numFmtId="0" fontId="0" fillId="39" borderId="0" xfId="0" applyFont="1" applyFill="1" applyAlignment="1">
      <alignment horizontal="left" indent="6"/>
    </xf>
    <xf numFmtId="165" fontId="2" fillId="40" borderId="0" xfId="44" applyNumberFormat="1" applyFont="1" applyFill="1" applyAlignment="1">
      <alignment horizontal="right"/>
    </xf>
    <xf numFmtId="0" fontId="2" fillId="40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2" fillId="41" borderId="0" xfId="0" applyFont="1" applyFill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65" fontId="0" fillId="0" borderId="0" xfId="44" applyNumberFormat="1" applyFont="1" applyFill="1" applyAlignment="1">
      <alignment horizontal="right"/>
    </xf>
    <xf numFmtId="165" fontId="0" fillId="40" borderId="0" xfId="44" applyNumberFormat="1" applyFont="1" applyFill="1" applyAlignment="1">
      <alignment horizontal="right"/>
    </xf>
    <xf numFmtId="0" fontId="0" fillId="40" borderId="0" xfId="0" applyFont="1" applyFill="1" applyAlignment="1">
      <alignment horizontal="right"/>
    </xf>
    <xf numFmtId="1" fontId="0" fillId="40" borderId="0" xfId="0" applyNumberFormat="1" applyFont="1" applyFill="1" applyAlignment="1">
      <alignment horizontal="right"/>
    </xf>
    <xf numFmtId="165" fontId="0" fillId="0" borderId="0" xfId="44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right"/>
    </xf>
    <xf numFmtId="165" fontId="0" fillId="0" borderId="0" xfId="44" applyNumberFormat="1" applyFont="1" applyFill="1" applyAlignment="1">
      <alignment/>
    </xf>
    <xf numFmtId="0" fontId="0" fillId="0" borderId="0" xfId="0" applyFill="1" applyAlignment="1">
      <alignment horizontal="left" indent="2"/>
    </xf>
    <xf numFmtId="0" fontId="2" fillId="0" borderId="0" xfId="0" applyFont="1" applyFill="1" applyAlignment="1">
      <alignment vertical="top"/>
    </xf>
    <xf numFmtId="0" fontId="4" fillId="33" borderId="0" xfId="0" applyFont="1" applyFill="1" applyAlignment="1">
      <alignment horizontal="left"/>
    </xf>
    <xf numFmtId="0" fontId="0" fillId="37" borderId="0" xfId="0" applyFont="1" applyFill="1" applyAlignment="1">
      <alignment horizontal="left" indent="1"/>
    </xf>
    <xf numFmtId="0" fontId="0" fillId="35" borderId="0" xfId="0" applyFont="1" applyFill="1" applyAlignment="1">
      <alignment horizontal="left" indent="1"/>
    </xf>
    <xf numFmtId="0" fontId="0" fillId="35" borderId="0" xfId="0" applyFont="1" applyFill="1" applyAlignment="1">
      <alignment horizontal="left" indent="3"/>
    </xf>
    <xf numFmtId="0" fontId="0" fillId="36" borderId="0" xfId="0" applyFont="1" applyFill="1" applyAlignment="1">
      <alignment horizontal="left" indent="1"/>
    </xf>
    <xf numFmtId="0" fontId="0" fillId="36" borderId="0" xfId="0" applyFont="1" applyFill="1" applyAlignment="1">
      <alignment horizontal="left"/>
    </xf>
    <xf numFmtId="0" fontId="0" fillId="34" borderId="0" xfId="0" applyFont="1" applyFill="1" applyAlignment="1">
      <alignment horizontal="left" indent="1"/>
    </xf>
    <xf numFmtId="0" fontId="0" fillId="38" borderId="0" xfId="0" applyFont="1" applyFill="1" applyAlignment="1">
      <alignment horizontal="left" indent="1"/>
    </xf>
    <xf numFmtId="0" fontId="0" fillId="34" borderId="0" xfId="0" applyFont="1" applyFill="1" applyAlignment="1">
      <alignment horizontal="left" indent="3"/>
    </xf>
    <xf numFmtId="0" fontId="37" fillId="33" borderId="0" xfId="53" applyFill="1" applyAlignment="1">
      <alignment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1"/>
  <sheetViews>
    <sheetView zoomScalePageLayoutView="0" workbookViewId="0" topLeftCell="A1">
      <pane xSplit="4" ySplit="6" topLeftCell="E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9" sqref="B29"/>
    </sheetView>
  </sheetViews>
  <sheetFormatPr defaultColWidth="9.140625" defaultRowHeight="12.75"/>
  <cols>
    <col min="1" max="1" width="36.8515625" style="0" customWidth="1"/>
    <col min="2" max="2" width="12.00390625" style="0" customWidth="1"/>
    <col min="3" max="3" width="11.28125" style="0" customWidth="1"/>
    <col min="4" max="4" width="15.7109375" style="0" customWidth="1"/>
    <col min="5" max="9" width="12.7109375" style="0" customWidth="1"/>
  </cols>
  <sheetData>
    <row r="1" spans="1:19" ht="20.25">
      <c r="A1" s="92" t="s">
        <v>71</v>
      </c>
      <c r="B1" s="9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5" ht="15.75">
      <c r="A2" s="84" t="s">
        <v>96</v>
      </c>
      <c r="B2" s="8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>
      <c r="A3" s="84" t="s">
        <v>95</v>
      </c>
      <c r="B3" s="84"/>
      <c r="C3" s="1"/>
      <c r="D3" s="1"/>
      <c r="E3" s="15" t="s">
        <v>79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>
      <c r="A4" s="1"/>
      <c r="B4" s="1"/>
      <c r="C4" s="1"/>
      <c r="D4" s="1"/>
      <c r="E4" s="15" t="s">
        <v>80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2" t="s">
        <v>87</v>
      </c>
      <c r="C5" s="2" t="s">
        <v>91</v>
      </c>
      <c r="D5" s="2"/>
      <c r="E5" s="93" t="s">
        <v>11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2" t="s">
        <v>88</v>
      </c>
      <c r="C6" s="2" t="s">
        <v>90</v>
      </c>
      <c r="D6" s="2" t="s">
        <v>86</v>
      </c>
      <c r="E6" s="2" t="s">
        <v>66</v>
      </c>
      <c r="F6" s="2" t="s">
        <v>67</v>
      </c>
      <c r="G6" s="2" t="s">
        <v>68</v>
      </c>
      <c r="H6" s="2" t="s">
        <v>69</v>
      </c>
      <c r="I6" s="2" t="s">
        <v>70</v>
      </c>
      <c r="J6" s="2"/>
      <c r="K6" s="2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  <c r="Y6" s="1"/>
    </row>
    <row r="7" spans="1:53" ht="12.75">
      <c r="A7" s="5"/>
      <c r="B7" s="5"/>
      <c r="C7" s="4"/>
      <c r="D7" s="4"/>
      <c r="E7" s="80"/>
      <c r="F7" s="80"/>
      <c r="G7" s="80"/>
      <c r="H7" s="80"/>
      <c r="I7" s="80"/>
      <c r="J7" s="4"/>
      <c r="K7" s="4"/>
      <c r="L7" s="4"/>
      <c r="M7" s="4"/>
      <c r="N7" s="4"/>
      <c r="O7" s="4"/>
      <c r="P7" s="4"/>
      <c r="Q7" s="4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ht="12.75">
      <c r="A8" s="16" t="s">
        <v>85</v>
      </c>
      <c r="B8" s="16"/>
      <c r="C8" s="4"/>
      <c r="D8" s="100"/>
      <c r="E8" s="100"/>
      <c r="F8" s="101"/>
      <c r="G8" s="100"/>
      <c r="H8" s="100"/>
      <c r="I8" s="100"/>
      <c r="J8" s="4"/>
      <c r="K8" s="4"/>
      <c r="L8" s="4"/>
      <c r="M8" s="4"/>
      <c r="N8" s="4"/>
      <c r="O8" s="4"/>
      <c r="P8" s="4"/>
      <c r="Q8" s="4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12.75">
      <c r="A9" s="102" t="s">
        <v>84</v>
      </c>
      <c r="B9" s="102"/>
      <c r="C9" s="4"/>
      <c r="D9" s="81"/>
      <c r="E9" s="80"/>
      <c r="F9" s="80"/>
      <c r="G9" s="80"/>
      <c r="H9" s="80"/>
      <c r="I9" s="80"/>
      <c r="J9" s="4"/>
      <c r="K9" s="4"/>
      <c r="L9" s="4"/>
      <c r="M9" s="4"/>
      <c r="N9" s="4"/>
      <c r="O9" s="4"/>
      <c r="P9" s="4"/>
      <c r="Q9" s="4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12.75">
      <c r="A10" s="5"/>
      <c r="B10" s="5"/>
      <c r="C10" s="4"/>
      <c r="D10" s="81" t="s">
        <v>11</v>
      </c>
      <c r="E10" s="80"/>
      <c r="F10" s="80"/>
      <c r="G10" s="80"/>
      <c r="H10" s="80"/>
      <c r="I10" s="80"/>
      <c r="J10" s="4"/>
      <c r="K10" s="4"/>
      <c r="L10" s="4"/>
      <c r="M10" s="4"/>
      <c r="N10" s="4"/>
      <c r="O10" s="4"/>
      <c r="P10" s="4"/>
      <c r="Q10" s="4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12.75">
      <c r="A11" s="16" t="s">
        <v>89</v>
      </c>
      <c r="B11" s="16"/>
      <c r="C11" s="4"/>
      <c r="D11" s="81" t="s">
        <v>11</v>
      </c>
      <c r="E11" s="80"/>
      <c r="F11" s="82"/>
      <c r="G11" s="82"/>
      <c r="H11" s="82"/>
      <c r="I11" s="82"/>
      <c r="J11" s="4"/>
      <c r="K11" s="4"/>
      <c r="L11" s="4"/>
      <c r="M11" s="4"/>
      <c r="N11" s="4"/>
      <c r="O11" s="4"/>
      <c r="P11" s="4"/>
      <c r="Q11" s="4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12.75">
      <c r="A12" s="5"/>
      <c r="B12" s="5"/>
      <c r="C12" s="4"/>
      <c r="D12" s="81"/>
      <c r="E12" s="80"/>
      <c r="F12" s="82"/>
      <c r="G12" s="82"/>
      <c r="H12" s="82"/>
      <c r="I12" s="82"/>
      <c r="J12" s="4"/>
      <c r="K12" s="4"/>
      <c r="L12" s="4"/>
      <c r="M12" s="4"/>
      <c r="N12" s="4"/>
      <c r="O12" s="4"/>
      <c r="P12" s="4"/>
      <c r="Q12" s="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2.75">
      <c r="A13" s="16"/>
      <c r="B13" s="16"/>
      <c r="C13" s="4"/>
      <c r="D13" s="81"/>
      <c r="E13" s="80"/>
      <c r="F13" s="80"/>
      <c r="G13" s="80"/>
      <c r="H13" s="80"/>
      <c r="I13" s="80"/>
      <c r="J13" s="4"/>
      <c r="K13" s="4"/>
      <c r="L13" s="4"/>
      <c r="M13" s="4"/>
      <c r="N13" s="4"/>
      <c r="O13" s="4"/>
      <c r="P13" s="4"/>
      <c r="Q13" s="4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2.75">
      <c r="A14" s="103"/>
      <c r="B14" s="103"/>
      <c r="C14" s="104"/>
      <c r="D14" s="101"/>
      <c r="E14" s="101"/>
      <c r="F14" s="105"/>
      <c r="G14" s="105"/>
      <c r="H14" s="105"/>
      <c r="I14" s="105"/>
      <c r="J14" s="4"/>
      <c r="K14" s="4"/>
      <c r="L14" s="4"/>
      <c r="M14" s="4"/>
      <c r="N14" s="4"/>
      <c r="O14" s="4"/>
      <c r="P14" s="4"/>
      <c r="Q14" s="4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2.75">
      <c r="A15" s="16" t="s">
        <v>92</v>
      </c>
      <c r="B15" s="16"/>
      <c r="C15" s="4"/>
      <c r="D15" s="96"/>
      <c r="E15" s="100"/>
      <c r="F15" s="100"/>
      <c r="G15" s="100"/>
      <c r="H15" s="100"/>
      <c r="I15" s="100"/>
      <c r="J15" s="4"/>
      <c r="K15" s="4"/>
      <c r="L15" s="4"/>
      <c r="M15" s="4"/>
      <c r="N15" s="4"/>
      <c r="O15" s="4"/>
      <c r="P15" s="4"/>
      <c r="Q15" s="4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9" ht="12.75">
      <c r="A16" s="5"/>
      <c r="B16" s="5"/>
      <c r="C16" s="104"/>
      <c r="D16" s="5"/>
      <c r="E16" s="106"/>
      <c r="F16" s="106"/>
      <c r="G16" s="106"/>
      <c r="H16" s="106"/>
      <c r="I16" s="106"/>
    </row>
    <row r="17" spans="1:9" ht="12.75">
      <c r="A17" s="16"/>
      <c r="B17" s="16"/>
      <c r="C17" s="5"/>
      <c r="D17" s="5"/>
      <c r="E17" s="5"/>
      <c r="F17" s="5"/>
      <c r="G17" s="5"/>
      <c r="H17" s="5"/>
      <c r="I17" s="5"/>
    </row>
    <row r="18" spans="1:9" ht="12.75">
      <c r="A18" s="107"/>
      <c r="B18" s="107"/>
      <c r="C18" s="104"/>
      <c r="D18" s="5"/>
      <c r="E18" s="106"/>
      <c r="F18" s="106"/>
      <c r="G18" s="106"/>
      <c r="H18" s="106"/>
      <c r="I18" s="106"/>
    </row>
    <row r="19" spans="1:9" ht="12.75">
      <c r="A19" s="107"/>
      <c r="B19" s="107"/>
      <c r="C19" s="104"/>
      <c r="D19" s="5"/>
      <c r="E19" s="106"/>
      <c r="F19" s="106"/>
      <c r="G19" s="106"/>
      <c r="H19" s="106"/>
      <c r="I19" s="106"/>
    </row>
    <row r="20" spans="1:9" ht="12.75">
      <c r="A20" s="108"/>
      <c r="B20" s="107"/>
      <c r="C20" s="104"/>
      <c r="D20" s="5"/>
      <c r="E20" s="106"/>
      <c r="F20" s="106"/>
      <c r="G20" s="106"/>
      <c r="H20" s="106"/>
      <c r="I20" s="106"/>
    </row>
    <row r="21" spans="1:9" ht="12.75">
      <c r="A21" s="16"/>
      <c r="B21" s="16"/>
      <c r="C21" s="104"/>
      <c r="D21" s="5"/>
      <c r="E21" s="106"/>
      <c r="F21" s="106"/>
      <c r="G21" s="106"/>
      <c r="H21" s="106"/>
      <c r="I21" s="106"/>
    </row>
    <row r="22" spans="3:9" ht="13.5" thickBot="1">
      <c r="C22" s="9"/>
      <c r="E22" s="76"/>
      <c r="F22" s="76"/>
      <c r="G22" s="76"/>
      <c r="H22" s="76"/>
      <c r="I22" s="76"/>
    </row>
    <row r="23" spans="1:9" ht="13.5" thickTop="1">
      <c r="A23" s="3" t="s">
        <v>83</v>
      </c>
      <c r="B23" s="3"/>
      <c r="C23" s="9"/>
      <c r="E23" s="79">
        <f>SUM(E15:E21)</f>
        <v>0</v>
      </c>
      <c r="F23" s="79">
        <f>SUM(F15:F21)</f>
        <v>0</v>
      </c>
      <c r="G23" s="79">
        <f>SUM(G15:G21)</f>
        <v>0</v>
      </c>
      <c r="H23" s="79">
        <f>SUM(H15:H21)</f>
        <v>0</v>
      </c>
      <c r="I23" s="79">
        <f>SUM(I15:I21)</f>
        <v>0</v>
      </c>
    </row>
    <row r="24" spans="3:9" ht="12.75">
      <c r="C24" s="9"/>
      <c r="E24" s="76"/>
      <c r="F24" s="76"/>
      <c r="G24" s="76"/>
      <c r="H24" s="76"/>
      <c r="I24" s="76"/>
    </row>
    <row r="25" spans="3:9" ht="12.75">
      <c r="C25" s="9"/>
      <c r="E25" s="76"/>
      <c r="F25" s="76"/>
      <c r="G25" s="76"/>
      <c r="H25" s="76"/>
      <c r="I25" s="76"/>
    </row>
    <row r="26" spans="1:9" ht="12.75">
      <c r="A26" s="83" t="s">
        <v>61</v>
      </c>
      <c r="B26" s="83"/>
      <c r="C26" s="9"/>
      <c r="E26" s="76"/>
      <c r="F26" s="76"/>
      <c r="G26" s="76"/>
      <c r="H26" s="76"/>
      <c r="I26" s="76"/>
    </row>
    <row r="27" spans="3:9" ht="12.75">
      <c r="C27" s="9"/>
      <c r="E27" s="76"/>
      <c r="F27" s="76"/>
      <c r="G27" s="76"/>
      <c r="H27" s="76"/>
      <c r="I27" s="76"/>
    </row>
    <row r="28" spans="3:9" ht="12.75">
      <c r="C28" s="9"/>
      <c r="E28" s="76"/>
      <c r="F28" s="76"/>
      <c r="G28" s="76"/>
      <c r="H28" s="76"/>
      <c r="I28" s="76"/>
    </row>
    <row r="29" spans="3:9" ht="12.75">
      <c r="C29" s="9"/>
      <c r="E29" s="76"/>
      <c r="F29" s="76"/>
      <c r="G29" s="76"/>
      <c r="H29" s="76"/>
      <c r="I29" s="76"/>
    </row>
    <row r="30" ht="12.75">
      <c r="C30" s="9"/>
    </row>
    <row r="31" ht="12.75">
      <c r="C31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6.8515625" style="0" customWidth="1"/>
    <col min="2" max="2" width="10.00390625" style="0" customWidth="1"/>
    <col min="3" max="3" width="10.8515625" style="0" customWidth="1"/>
    <col min="4" max="4" width="2.421875" style="0" customWidth="1"/>
    <col min="5" max="5" width="11.8515625" style="0" customWidth="1"/>
    <col min="6" max="6" width="13.28125" style="0" customWidth="1"/>
    <col min="7" max="7" width="15.7109375" style="0" customWidth="1"/>
  </cols>
  <sheetData>
    <row r="1" spans="1:7" ht="20.25">
      <c r="A1" s="92" t="s">
        <v>71</v>
      </c>
      <c r="B1" s="1"/>
      <c r="C1" s="1"/>
      <c r="D1" s="1"/>
      <c r="E1" s="1"/>
      <c r="F1" s="1"/>
      <c r="G1" s="1"/>
    </row>
    <row r="2" spans="1:7" ht="15.75">
      <c r="A2" s="84" t="s">
        <v>78</v>
      </c>
      <c r="B2" s="1"/>
      <c r="C2" s="1"/>
      <c r="D2" s="1"/>
      <c r="E2" s="1"/>
      <c r="F2" s="1"/>
      <c r="G2" s="1"/>
    </row>
    <row r="3" spans="1:7" ht="12.75">
      <c r="A3" s="118" t="s">
        <v>127</v>
      </c>
      <c r="B3" s="1"/>
      <c r="C3" s="1"/>
      <c r="D3" s="1"/>
      <c r="E3" s="1"/>
      <c r="F3" s="1"/>
      <c r="G3" s="1"/>
    </row>
    <row r="4" spans="1:7" ht="12.75">
      <c r="A4" s="1"/>
      <c r="B4" s="1"/>
      <c r="C4" s="6" t="s">
        <v>6</v>
      </c>
      <c r="D4" s="1"/>
      <c r="E4" s="1"/>
      <c r="F4" s="1"/>
      <c r="G4" s="2" t="s">
        <v>12</v>
      </c>
    </row>
    <row r="5" spans="1:7" ht="12.75">
      <c r="A5" s="1"/>
      <c r="B5" s="1"/>
      <c r="C5" s="2" t="s">
        <v>3</v>
      </c>
      <c r="D5" s="1"/>
      <c r="E5" s="2" t="s">
        <v>24</v>
      </c>
      <c r="F5" s="1"/>
      <c r="G5" s="2" t="s">
        <v>7</v>
      </c>
    </row>
    <row r="6" spans="1:7" ht="12.75">
      <c r="A6" s="2" t="s">
        <v>8</v>
      </c>
      <c r="B6" s="2"/>
      <c r="C6" s="91">
        <f>SUM(C7+C24+C33+C51)</f>
        <v>68</v>
      </c>
      <c r="D6" s="2"/>
      <c r="E6" s="2" t="s">
        <v>25</v>
      </c>
      <c r="F6" s="2" t="s">
        <v>16</v>
      </c>
      <c r="G6" s="90">
        <f>SUM(G7+G24+G33+G51)</f>
        <v>3165280</v>
      </c>
    </row>
    <row r="7" spans="1:7" ht="12.75">
      <c r="A7" s="23" t="s">
        <v>5</v>
      </c>
      <c r="B7" s="24" t="s">
        <v>4</v>
      </c>
      <c r="C7" s="25">
        <f>SUM(C8:C22)</f>
        <v>35</v>
      </c>
      <c r="D7" s="26"/>
      <c r="E7" s="26"/>
      <c r="F7" s="26"/>
      <c r="G7" s="27">
        <f>SUM(G8:G22)</f>
        <v>1317160</v>
      </c>
    </row>
    <row r="8" spans="1:7" ht="12.75">
      <c r="A8" s="28" t="s">
        <v>75</v>
      </c>
      <c r="B8" s="29"/>
      <c r="C8" s="30">
        <v>1</v>
      </c>
      <c r="D8" s="30"/>
      <c r="E8" s="30"/>
      <c r="F8" s="31"/>
      <c r="G8" s="31">
        <v>100000</v>
      </c>
    </row>
    <row r="9" spans="1:7" ht="12.75">
      <c r="A9" s="32" t="s">
        <v>26</v>
      </c>
      <c r="B9" s="29"/>
      <c r="C9" s="30">
        <v>1</v>
      </c>
      <c r="D9" s="30"/>
      <c r="E9" s="30"/>
      <c r="F9" s="31"/>
      <c r="G9" s="31">
        <v>60000</v>
      </c>
    </row>
    <row r="10" spans="1:7" ht="12.75">
      <c r="A10" s="32" t="s">
        <v>14</v>
      </c>
      <c r="B10" s="29"/>
      <c r="C10" s="30">
        <v>1</v>
      </c>
      <c r="D10" s="30"/>
      <c r="E10" s="30"/>
      <c r="F10" s="31"/>
      <c r="G10" s="31">
        <v>75000</v>
      </c>
    </row>
    <row r="11" spans="1:7" ht="12.75">
      <c r="A11" s="32" t="s">
        <v>28</v>
      </c>
      <c r="B11" s="29"/>
      <c r="C11" s="30">
        <v>1</v>
      </c>
      <c r="D11" s="30"/>
      <c r="E11" s="30"/>
      <c r="F11" s="31"/>
      <c r="G11" s="31">
        <v>75000</v>
      </c>
    </row>
    <row r="12" spans="1:7" ht="12.75">
      <c r="A12" s="33" t="s">
        <v>27</v>
      </c>
      <c r="B12" s="29"/>
      <c r="C12" s="30">
        <v>1</v>
      </c>
      <c r="D12" s="30"/>
      <c r="E12" s="30"/>
      <c r="F12" s="31"/>
      <c r="G12" s="31">
        <v>60000</v>
      </c>
    </row>
    <row r="13" spans="1:7" ht="12.75">
      <c r="A13" s="33" t="s">
        <v>29</v>
      </c>
      <c r="B13" s="30"/>
      <c r="C13" s="30">
        <v>1</v>
      </c>
      <c r="D13" s="30"/>
      <c r="E13" s="30"/>
      <c r="F13" s="31"/>
      <c r="G13" s="31">
        <v>60000</v>
      </c>
    </row>
    <row r="14" spans="1:7" ht="12.75">
      <c r="A14" s="32" t="s">
        <v>44</v>
      </c>
      <c r="B14" s="30"/>
      <c r="C14" s="30">
        <v>1</v>
      </c>
      <c r="D14" s="30"/>
      <c r="E14" s="30"/>
      <c r="F14" s="31"/>
      <c r="G14" s="31">
        <v>75000</v>
      </c>
    </row>
    <row r="15" spans="1:7" ht="12.75">
      <c r="A15" s="33" t="s">
        <v>45</v>
      </c>
      <c r="B15" s="30"/>
      <c r="C15" s="30">
        <v>1</v>
      </c>
      <c r="D15" s="30"/>
      <c r="E15" s="30">
        <v>10</v>
      </c>
      <c r="F15" s="31">
        <f>SUM(E15*40*52)</f>
        <v>20800</v>
      </c>
      <c r="G15" s="31">
        <f>SUM(F15*C15)</f>
        <v>20800</v>
      </c>
    </row>
    <row r="16" spans="1:7" ht="12.75">
      <c r="A16" s="33"/>
      <c r="B16" s="30"/>
      <c r="C16" s="30"/>
      <c r="D16" s="30"/>
      <c r="E16" s="30"/>
      <c r="F16" s="31"/>
      <c r="G16" s="31"/>
    </row>
    <row r="17" spans="1:7" ht="12.75">
      <c r="A17" s="34" t="s">
        <v>48</v>
      </c>
      <c r="B17" s="35" t="s">
        <v>4</v>
      </c>
      <c r="C17" s="36">
        <f>SUM(C18:C21)</f>
        <v>12</v>
      </c>
      <c r="D17" s="37"/>
      <c r="E17" s="37"/>
      <c r="F17" s="38"/>
      <c r="G17" s="39">
        <f>SUM(G18:G21)</f>
        <v>305680</v>
      </c>
    </row>
    <row r="18" spans="1:7" ht="12.75">
      <c r="A18" s="40" t="s">
        <v>21</v>
      </c>
      <c r="B18" s="41"/>
      <c r="C18" s="37">
        <v>1</v>
      </c>
      <c r="D18" s="37"/>
      <c r="E18" s="37"/>
      <c r="F18" s="38"/>
      <c r="G18" s="38">
        <v>80000</v>
      </c>
    </row>
    <row r="19" spans="1:7" ht="12.75">
      <c r="A19" s="42" t="s">
        <v>22</v>
      </c>
      <c r="B19" s="41"/>
      <c r="C19" s="37">
        <v>3</v>
      </c>
      <c r="D19" s="37"/>
      <c r="E19" s="37">
        <v>14.5</v>
      </c>
      <c r="F19" s="38">
        <f>SUM(E19*40*52)</f>
        <v>30160</v>
      </c>
      <c r="G19" s="38">
        <f>SUM(F19*C19)</f>
        <v>90480</v>
      </c>
    </row>
    <row r="20" spans="1:7" ht="12.75">
      <c r="A20" s="42" t="s">
        <v>23</v>
      </c>
      <c r="B20" s="41"/>
      <c r="C20" s="37">
        <v>3</v>
      </c>
      <c r="D20" s="37"/>
      <c r="E20" s="37">
        <v>10</v>
      </c>
      <c r="F20" s="38">
        <f>SUM(E20*40*52)</f>
        <v>20800</v>
      </c>
      <c r="G20" s="38">
        <f>SUM(F20*C20)</f>
        <v>62400</v>
      </c>
    </row>
    <row r="21" spans="1:7" ht="12.75">
      <c r="A21" s="42" t="s">
        <v>47</v>
      </c>
      <c r="B21" s="37"/>
      <c r="C21" s="37">
        <v>5</v>
      </c>
      <c r="D21" s="37"/>
      <c r="E21" s="37">
        <v>7</v>
      </c>
      <c r="F21" s="38">
        <f>SUM(E21*40*52)</f>
        <v>14560</v>
      </c>
      <c r="G21" s="38">
        <f>SUM(F21*C21)</f>
        <v>72800</v>
      </c>
    </row>
    <row r="22" spans="1:7" ht="12.75">
      <c r="A22" s="40" t="s">
        <v>46</v>
      </c>
      <c r="B22" s="37"/>
      <c r="C22" s="37">
        <v>3</v>
      </c>
      <c r="D22" s="37"/>
      <c r="E22" s="37"/>
      <c r="F22" s="38">
        <v>60000</v>
      </c>
      <c r="G22" s="38">
        <f>SUM(F22*C22)</f>
        <v>180000</v>
      </c>
    </row>
    <row r="23" spans="1:7" ht="12.75">
      <c r="A23" s="43"/>
      <c r="B23" s="37"/>
      <c r="C23" s="37"/>
      <c r="D23" s="44"/>
      <c r="E23" s="44"/>
      <c r="F23" s="45"/>
      <c r="G23" s="45"/>
    </row>
    <row r="24" spans="1:7" ht="12.75">
      <c r="A24" s="46" t="s">
        <v>0</v>
      </c>
      <c r="B24" s="46" t="s">
        <v>4</v>
      </c>
      <c r="C24" s="47">
        <f>SUM(C25:C31)</f>
        <v>10</v>
      </c>
      <c r="D24" s="13"/>
      <c r="E24" s="13"/>
      <c r="F24" s="18"/>
      <c r="G24" s="48">
        <f>SUM(G25:G31)</f>
        <v>418200</v>
      </c>
    </row>
    <row r="25" spans="1:7" ht="12.75">
      <c r="A25" s="10" t="s">
        <v>10</v>
      </c>
      <c r="B25" s="10"/>
      <c r="C25" s="12">
        <v>1</v>
      </c>
      <c r="D25" s="13"/>
      <c r="E25" s="13"/>
      <c r="F25" s="18"/>
      <c r="G25" s="18">
        <v>100000</v>
      </c>
    </row>
    <row r="26" spans="1:7" ht="12.75">
      <c r="A26" s="19" t="s">
        <v>13</v>
      </c>
      <c r="B26" s="11"/>
      <c r="C26" s="12">
        <v>1</v>
      </c>
      <c r="D26" s="12"/>
      <c r="E26" s="12"/>
      <c r="F26" s="17"/>
      <c r="G26" s="17">
        <v>60000</v>
      </c>
    </row>
    <row r="27" spans="1:7" ht="12.75">
      <c r="A27" s="19" t="s">
        <v>17</v>
      </c>
      <c r="B27" s="10"/>
      <c r="C27" s="12">
        <v>1</v>
      </c>
      <c r="D27" s="13"/>
      <c r="E27" s="13"/>
      <c r="F27" s="18">
        <v>75000</v>
      </c>
      <c r="G27" s="21">
        <f>SUM(F27*C27)</f>
        <v>75000</v>
      </c>
    </row>
    <row r="28" spans="1:7" ht="12.75">
      <c r="A28" s="19" t="s">
        <v>73</v>
      </c>
      <c r="B28" s="10"/>
      <c r="C28" s="12">
        <v>3</v>
      </c>
      <c r="D28" s="13"/>
      <c r="E28" s="12">
        <v>8</v>
      </c>
      <c r="F28" s="17">
        <f>SUM(E28*40*52)</f>
        <v>16640</v>
      </c>
      <c r="G28" s="17">
        <f>SUM(F28*C28)</f>
        <v>49920</v>
      </c>
    </row>
    <row r="29" spans="1:7" ht="12.75">
      <c r="A29" s="19" t="s">
        <v>35</v>
      </c>
      <c r="B29" s="10"/>
      <c r="C29" s="12">
        <v>1</v>
      </c>
      <c r="D29" s="13"/>
      <c r="E29" s="13"/>
      <c r="F29" s="18">
        <v>50000</v>
      </c>
      <c r="G29" s="21">
        <f>SUM(F29*C29)</f>
        <v>50000</v>
      </c>
    </row>
    <row r="30" spans="1:7" ht="12.75">
      <c r="A30" s="19" t="s">
        <v>30</v>
      </c>
      <c r="B30" s="10"/>
      <c r="C30" s="12">
        <v>1</v>
      </c>
      <c r="D30" s="13"/>
      <c r="E30" s="13"/>
      <c r="F30" s="18"/>
      <c r="G30" s="18">
        <v>50000</v>
      </c>
    </row>
    <row r="31" spans="1:7" ht="12.75">
      <c r="A31" s="20" t="s">
        <v>31</v>
      </c>
      <c r="B31" s="10"/>
      <c r="C31" s="12">
        <v>2</v>
      </c>
      <c r="D31" s="13"/>
      <c r="E31" s="12">
        <v>8</v>
      </c>
      <c r="F31" s="17">
        <f>SUM(E31*40*52)</f>
        <v>16640</v>
      </c>
      <c r="G31" s="17">
        <f>SUM(F31*C31)</f>
        <v>33280</v>
      </c>
    </row>
    <row r="32" spans="1:7" ht="12.75">
      <c r="A32" s="10"/>
      <c r="B32" s="10"/>
      <c r="C32" s="12"/>
      <c r="D32" s="13"/>
      <c r="E32" s="13"/>
      <c r="F32" s="18"/>
      <c r="G32" s="18"/>
    </row>
    <row r="33" spans="1:7" ht="12.75">
      <c r="A33" s="49" t="s">
        <v>1</v>
      </c>
      <c r="B33" s="49" t="s">
        <v>4</v>
      </c>
      <c r="C33" s="50">
        <f>SUM(C34:C49)</f>
        <v>16</v>
      </c>
      <c r="D33" s="51"/>
      <c r="E33" s="51"/>
      <c r="F33" s="52"/>
      <c r="G33" s="53">
        <f>SUM(G34:G49)</f>
        <v>1120000</v>
      </c>
    </row>
    <row r="34" spans="1:7" ht="12.75">
      <c r="A34" s="54" t="s">
        <v>9</v>
      </c>
      <c r="B34" s="54"/>
      <c r="C34" s="55">
        <v>1</v>
      </c>
      <c r="D34" s="51"/>
      <c r="E34" s="51"/>
      <c r="F34" s="52"/>
      <c r="G34" s="52">
        <v>100000</v>
      </c>
    </row>
    <row r="35" spans="1:7" ht="12.75">
      <c r="A35" s="56" t="s">
        <v>13</v>
      </c>
      <c r="B35" s="57"/>
      <c r="C35" s="55">
        <v>1</v>
      </c>
      <c r="D35" s="55"/>
      <c r="E35" s="55"/>
      <c r="F35" s="58"/>
      <c r="G35" s="58">
        <v>60000</v>
      </c>
    </row>
    <row r="36" spans="1:7" ht="12.75">
      <c r="A36" s="56" t="s">
        <v>72</v>
      </c>
      <c r="B36" s="57"/>
      <c r="C36" s="55">
        <v>1</v>
      </c>
      <c r="D36" s="55"/>
      <c r="E36" s="55"/>
      <c r="F36" s="58"/>
      <c r="G36" s="58">
        <v>100000</v>
      </c>
    </row>
    <row r="37" spans="1:7" ht="12.75">
      <c r="A37" s="85" t="s">
        <v>74</v>
      </c>
      <c r="B37" s="86"/>
      <c r="C37" s="87">
        <v>1</v>
      </c>
      <c r="D37" s="87"/>
      <c r="E37" s="87"/>
      <c r="F37" s="88"/>
      <c r="G37" s="88">
        <v>50000</v>
      </c>
    </row>
    <row r="38" spans="1:7" ht="12.75">
      <c r="A38" s="89" t="s">
        <v>15</v>
      </c>
      <c r="B38" s="86"/>
      <c r="C38" s="87">
        <v>2</v>
      </c>
      <c r="D38" s="87"/>
      <c r="E38" s="87"/>
      <c r="F38" s="88">
        <v>30000</v>
      </c>
      <c r="G38" s="88">
        <f>SUM(F38*C38)</f>
        <v>60000</v>
      </c>
    </row>
    <row r="39" spans="1:7" ht="12.75">
      <c r="A39" s="56" t="s">
        <v>18</v>
      </c>
      <c r="B39" s="54"/>
      <c r="C39" s="55" t="s">
        <v>11</v>
      </c>
      <c r="D39" s="51"/>
      <c r="E39" s="51"/>
      <c r="F39" s="52"/>
      <c r="G39" s="52"/>
    </row>
    <row r="40" spans="1:7" ht="12.75">
      <c r="A40" s="60" t="s">
        <v>20</v>
      </c>
      <c r="B40" s="54"/>
      <c r="C40" s="55">
        <v>1</v>
      </c>
      <c r="D40" s="51"/>
      <c r="E40" s="51"/>
      <c r="F40" s="52">
        <v>75000</v>
      </c>
      <c r="G40" s="59">
        <f aca="true" t="shared" si="0" ref="G40:G49">SUM(F40*C40)</f>
        <v>75000</v>
      </c>
    </row>
    <row r="41" spans="1:7" ht="12.75">
      <c r="A41" s="60" t="s">
        <v>32</v>
      </c>
      <c r="B41" s="54"/>
      <c r="C41" s="55">
        <v>1</v>
      </c>
      <c r="D41" s="51"/>
      <c r="E41" s="51"/>
      <c r="F41" s="52">
        <v>75000</v>
      </c>
      <c r="G41" s="59">
        <f t="shared" si="0"/>
        <v>75000</v>
      </c>
    </row>
    <row r="42" spans="1:7" ht="12.75">
      <c r="A42" s="60" t="s">
        <v>33</v>
      </c>
      <c r="B42" s="54"/>
      <c r="C42" s="55">
        <v>1</v>
      </c>
      <c r="D42" s="51"/>
      <c r="E42" s="51"/>
      <c r="F42" s="52">
        <v>75000</v>
      </c>
      <c r="G42" s="59">
        <f t="shared" si="0"/>
        <v>75000</v>
      </c>
    </row>
    <row r="43" spans="1:7" ht="12.75">
      <c r="A43" s="60" t="s">
        <v>34</v>
      </c>
      <c r="B43" s="54"/>
      <c r="C43" s="55">
        <v>1</v>
      </c>
      <c r="D43" s="51"/>
      <c r="E43" s="51"/>
      <c r="F43" s="52">
        <v>75000</v>
      </c>
      <c r="G43" s="59">
        <f t="shared" si="0"/>
        <v>75000</v>
      </c>
    </row>
    <row r="44" spans="1:7" ht="12.75">
      <c r="A44" s="56" t="s">
        <v>38</v>
      </c>
      <c r="B44" s="51"/>
      <c r="C44" s="55">
        <v>1</v>
      </c>
      <c r="D44" s="51"/>
      <c r="E44" s="51"/>
      <c r="F44" s="52">
        <v>75000</v>
      </c>
      <c r="G44" s="59">
        <f t="shared" si="0"/>
        <v>75000</v>
      </c>
    </row>
    <row r="45" spans="1:7" ht="12.75">
      <c r="A45" s="60" t="s">
        <v>39</v>
      </c>
      <c r="B45" s="54"/>
      <c r="C45" s="55">
        <v>1</v>
      </c>
      <c r="D45" s="51"/>
      <c r="E45" s="51"/>
      <c r="F45" s="52">
        <v>75000</v>
      </c>
      <c r="G45" s="59">
        <f t="shared" si="0"/>
        <v>75000</v>
      </c>
    </row>
    <row r="46" spans="1:7" ht="12.75">
      <c r="A46" s="60" t="s">
        <v>40</v>
      </c>
      <c r="B46" s="54"/>
      <c r="C46" s="55">
        <v>1</v>
      </c>
      <c r="D46" s="51"/>
      <c r="E46" s="51"/>
      <c r="F46" s="52">
        <v>75000</v>
      </c>
      <c r="G46" s="59">
        <f t="shared" si="0"/>
        <v>75000</v>
      </c>
    </row>
    <row r="47" spans="1:7" ht="12.75">
      <c r="A47" s="60" t="s">
        <v>41</v>
      </c>
      <c r="B47" s="54"/>
      <c r="C47" s="55">
        <v>1</v>
      </c>
      <c r="D47" s="51"/>
      <c r="E47" s="51"/>
      <c r="F47" s="52">
        <v>75000</v>
      </c>
      <c r="G47" s="59">
        <f t="shared" si="0"/>
        <v>75000</v>
      </c>
    </row>
    <row r="48" spans="1:7" ht="12.75">
      <c r="A48" s="60" t="s">
        <v>42</v>
      </c>
      <c r="B48" s="54"/>
      <c r="C48" s="55">
        <v>1</v>
      </c>
      <c r="D48" s="51"/>
      <c r="E48" s="51"/>
      <c r="F48" s="52">
        <v>75000</v>
      </c>
      <c r="G48" s="59">
        <f t="shared" si="0"/>
        <v>75000</v>
      </c>
    </row>
    <row r="49" spans="1:7" ht="12.75">
      <c r="A49" s="60" t="s">
        <v>43</v>
      </c>
      <c r="B49" s="54"/>
      <c r="C49" s="55">
        <v>1</v>
      </c>
      <c r="D49" s="51"/>
      <c r="E49" s="51"/>
      <c r="F49" s="52">
        <v>75000</v>
      </c>
      <c r="G49" s="59">
        <f t="shared" si="0"/>
        <v>75000</v>
      </c>
    </row>
    <row r="50" spans="1:7" ht="12.75">
      <c r="A50" s="54"/>
      <c r="B50" s="54"/>
      <c r="C50" s="55"/>
      <c r="D50" s="51"/>
      <c r="E50" s="51"/>
      <c r="F50" s="52"/>
      <c r="G50" s="52"/>
    </row>
    <row r="51" spans="1:7" ht="12.75">
      <c r="A51" s="61" t="s">
        <v>2</v>
      </c>
      <c r="B51" s="61" t="s">
        <v>4</v>
      </c>
      <c r="C51" s="62">
        <f>SUM(C52:C58)</f>
        <v>7</v>
      </c>
      <c r="D51" s="63"/>
      <c r="E51" s="63"/>
      <c r="F51" s="64"/>
      <c r="G51" s="65">
        <f>SUM(G52:G58)</f>
        <v>309920</v>
      </c>
    </row>
    <row r="52" spans="1:7" ht="12.75">
      <c r="A52" s="66" t="s">
        <v>19</v>
      </c>
      <c r="B52" s="63"/>
      <c r="C52" s="67">
        <v>1</v>
      </c>
      <c r="D52" s="63"/>
      <c r="E52" s="63"/>
      <c r="F52" s="64"/>
      <c r="G52" s="64">
        <v>100000</v>
      </c>
    </row>
    <row r="53" spans="1:7" ht="12.75">
      <c r="A53" s="68" t="s">
        <v>26</v>
      </c>
      <c r="B53" s="69"/>
      <c r="C53" s="70">
        <v>1</v>
      </c>
      <c r="D53" s="70"/>
      <c r="E53" s="70"/>
      <c r="F53" s="71"/>
      <c r="G53" s="71">
        <v>60000</v>
      </c>
    </row>
    <row r="54" spans="1:7" ht="12.75">
      <c r="A54" s="72" t="s">
        <v>36</v>
      </c>
      <c r="B54" s="69"/>
      <c r="C54" s="70">
        <v>1</v>
      </c>
      <c r="D54" s="63"/>
      <c r="E54" s="70">
        <v>8</v>
      </c>
      <c r="F54" s="71">
        <f>SUM(E54*40*52)</f>
        <v>16640</v>
      </c>
      <c r="G54" s="71">
        <f>SUM(F54*C54)</f>
        <v>16640</v>
      </c>
    </row>
    <row r="55" spans="1:7" ht="12.75">
      <c r="A55" s="72" t="s">
        <v>37</v>
      </c>
      <c r="B55" s="69"/>
      <c r="C55" s="70">
        <v>2</v>
      </c>
      <c r="D55" s="63"/>
      <c r="E55" s="70">
        <v>8</v>
      </c>
      <c r="F55" s="71">
        <f>SUM(E55*40*52)</f>
        <v>16640</v>
      </c>
      <c r="G55" s="71">
        <f>SUM(F55*C55)</f>
        <v>33280</v>
      </c>
    </row>
    <row r="56" spans="1:7" ht="12.75">
      <c r="A56" s="68" t="s">
        <v>35</v>
      </c>
      <c r="B56" s="73"/>
      <c r="C56" s="70">
        <v>1</v>
      </c>
      <c r="D56" s="63"/>
      <c r="E56" s="63"/>
      <c r="F56" s="64">
        <v>50000</v>
      </c>
      <c r="G56" s="74">
        <f>SUM(F56*C56)</f>
        <v>50000</v>
      </c>
    </row>
    <row r="57" spans="1:7" ht="12.75">
      <c r="A57" s="75" t="s">
        <v>49</v>
      </c>
      <c r="B57" s="63"/>
      <c r="C57" s="70">
        <v>1</v>
      </c>
      <c r="D57" s="63"/>
      <c r="E57" s="63"/>
      <c r="F57" s="64">
        <v>50000</v>
      </c>
      <c r="G57" s="74">
        <f>SUM(F57*C57)</f>
        <v>50000</v>
      </c>
    </row>
    <row r="58" spans="1:7" ht="12.75">
      <c r="A58" s="75"/>
      <c r="B58" s="63"/>
      <c r="C58" s="67"/>
      <c r="D58" s="63"/>
      <c r="E58" s="63"/>
      <c r="F58" s="64"/>
      <c r="G58" s="64"/>
    </row>
    <row r="59" spans="3:6" ht="12.75">
      <c r="C59" s="9"/>
      <c r="F59" s="22"/>
    </row>
    <row r="60" spans="3:6" ht="12.75">
      <c r="C60" s="9"/>
      <c r="F60" s="22"/>
    </row>
    <row r="61" spans="3:6" ht="12.75">
      <c r="C61" s="9"/>
      <c r="F61" s="22"/>
    </row>
    <row r="62" ht="12.75">
      <c r="F62" s="22"/>
    </row>
  </sheetData>
  <sheetProtection/>
  <hyperlinks>
    <hyperlink ref="A3" location="'Budget Summary'!A1" display="Summary"/>
  </hyperlinks>
  <printOptions/>
  <pageMargins left="0.75" right="0.25" top="0.69" bottom="0.5" header="0.3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6.8515625" style="0" customWidth="1"/>
    <col min="2" max="2" width="10.00390625" style="0" customWidth="1"/>
    <col min="3" max="3" width="2.421875" style="0" customWidth="1"/>
    <col min="4" max="4" width="14.28125" style="0" customWidth="1"/>
    <col min="5" max="5" width="15.7109375" style="0" customWidth="1"/>
  </cols>
  <sheetData>
    <row r="1" spans="1:5" ht="20.25">
      <c r="A1" s="92" t="s">
        <v>71</v>
      </c>
      <c r="B1" s="1"/>
      <c r="C1" s="1"/>
      <c r="D1" s="1"/>
      <c r="E1" s="1"/>
    </row>
    <row r="2" spans="1:5" ht="15.75">
      <c r="A2" s="84" t="s">
        <v>77</v>
      </c>
      <c r="B2" s="1"/>
      <c r="C2" s="1"/>
      <c r="D2" s="1"/>
      <c r="E2" s="1"/>
    </row>
    <row r="3" spans="1:5" ht="15.75">
      <c r="A3" s="84"/>
      <c r="B3" s="1"/>
      <c r="C3" s="1"/>
      <c r="D3" s="1"/>
      <c r="E3" s="1"/>
    </row>
    <row r="4" spans="1:5" ht="12.75">
      <c r="A4" s="118" t="s">
        <v>127</v>
      </c>
      <c r="B4" s="1"/>
      <c r="C4" s="1"/>
      <c r="D4" s="1"/>
      <c r="E4" s="1"/>
    </row>
    <row r="5" spans="1:5" ht="12.75">
      <c r="A5" s="118"/>
      <c r="B5" s="1"/>
      <c r="C5" s="1"/>
      <c r="D5" s="2" t="s">
        <v>101</v>
      </c>
      <c r="E5" s="2" t="s">
        <v>100</v>
      </c>
    </row>
    <row r="6" spans="1:5" ht="12.75">
      <c r="A6" s="109" t="s">
        <v>99</v>
      </c>
      <c r="B6" s="2"/>
      <c r="C6" s="2"/>
      <c r="D6" s="90">
        <f>SUM(D7++D12+D19+D41+D49)</f>
        <v>0</v>
      </c>
      <c r="E6" s="90">
        <f>SUM(E7+E19+E41+E49)</f>
        <v>0</v>
      </c>
    </row>
    <row r="7" spans="1:5" ht="12.75">
      <c r="A7" s="23" t="s">
        <v>112</v>
      </c>
      <c r="B7" s="24" t="s">
        <v>4</v>
      </c>
      <c r="C7" s="26"/>
      <c r="D7" s="27">
        <f>SUM(D8:D10)</f>
        <v>0</v>
      </c>
      <c r="E7" s="27">
        <v>0</v>
      </c>
    </row>
    <row r="8" spans="1:5" ht="12.75">
      <c r="A8" s="111" t="s">
        <v>105</v>
      </c>
      <c r="B8" s="29"/>
      <c r="C8" s="30"/>
      <c r="D8" s="31"/>
      <c r="E8" s="31"/>
    </row>
    <row r="9" spans="1:5" ht="12.75">
      <c r="A9" s="111" t="s">
        <v>107</v>
      </c>
      <c r="B9" s="29"/>
      <c r="C9" s="30"/>
      <c r="D9" s="31"/>
      <c r="E9" s="31"/>
    </row>
    <row r="10" spans="1:5" ht="12.75">
      <c r="A10" s="111" t="s">
        <v>106</v>
      </c>
      <c r="B10" s="30"/>
      <c r="C10" s="30"/>
      <c r="D10" s="31"/>
      <c r="E10" s="31"/>
    </row>
    <row r="11" spans="1:5" ht="12.75">
      <c r="A11" s="112"/>
      <c r="B11" s="30"/>
      <c r="C11" s="30"/>
      <c r="D11" s="31"/>
      <c r="E11" s="31"/>
    </row>
    <row r="12" spans="1:5" ht="12.75">
      <c r="A12" s="34" t="s">
        <v>98</v>
      </c>
      <c r="B12" s="35" t="s">
        <v>4</v>
      </c>
      <c r="C12" s="37"/>
      <c r="D12" s="39">
        <f>SUM(D14:D17)</f>
        <v>0</v>
      </c>
      <c r="E12" s="39">
        <f>SUM(E14:E17)</f>
        <v>0</v>
      </c>
    </row>
    <row r="13" spans="1:5" ht="12.75">
      <c r="A13" s="113" t="s">
        <v>111</v>
      </c>
      <c r="B13" s="35"/>
      <c r="C13" s="37"/>
      <c r="D13" s="39"/>
      <c r="E13" s="39"/>
    </row>
    <row r="14" spans="1:5" ht="12.75">
      <c r="A14" s="113" t="s">
        <v>108</v>
      </c>
      <c r="B14" s="41"/>
      <c r="C14" s="37"/>
      <c r="D14" s="38"/>
      <c r="E14" s="38"/>
    </row>
    <row r="15" spans="1:5" ht="12.75">
      <c r="A15" s="113" t="s">
        <v>109</v>
      </c>
      <c r="B15" s="41"/>
      <c r="C15" s="37"/>
      <c r="D15" s="38"/>
      <c r="E15" s="38"/>
    </row>
    <row r="16" spans="1:5" ht="12.75">
      <c r="A16" s="113" t="s">
        <v>110</v>
      </c>
      <c r="B16" s="41"/>
      <c r="C16" s="37"/>
      <c r="D16" s="38"/>
      <c r="E16" s="38"/>
    </row>
    <row r="17" spans="1:5" ht="12.75">
      <c r="A17" s="113" t="s">
        <v>121</v>
      </c>
      <c r="B17" s="37"/>
      <c r="C17" s="37"/>
      <c r="D17" s="38"/>
      <c r="E17" s="38"/>
    </row>
    <row r="18" spans="1:5" ht="12.75">
      <c r="A18" s="114"/>
      <c r="B18" s="37"/>
      <c r="C18" s="44"/>
      <c r="D18" s="45"/>
      <c r="E18" s="45"/>
    </row>
    <row r="19" spans="1:5" ht="12.75">
      <c r="A19" s="46" t="s">
        <v>113</v>
      </c>
      <c r="B19" s="46" t="s">
        <v>4</v>
      </c>
      <c r="C19" s="13"/>
      <c r="D19" s="48">
        <f>SUM(D21:D29)</f>
        <v>0</v>
      </c>
      <c r="E19" s="48">
        <f>SUM(E21:E29)</f>
        <v>0</v>
      </c>
    </row>
    <row r="20" spans="1:5" ht="12.75">
      <c r="A20" s="115" t="s">
        <v>117</v>
      </c>
      <c r="B20" s="46"/>
      <c r="C20" s="13"/>
      <c r="D20" s="48"/>
      <c r="E20" s="48"/>
    </row>
    <row r="21" spans="1:5" ht="12.75">
      <c r="A21" s="10" t="s">
        <v>114</v>
      </c>
      <c r="B21" s="10"/>
      <c r="C21" s="13"/>
      <c r="D21" s="18"/>
      <c r="E21" s="18"/>
    </row>
    <row r="22" spans="1:5" ht="12.75">
      <c r="A22" s="10" t="s">
        <v>97</v>
      </c>
      <c r="B22" s="11"/>
      <c r="C22" s="12"/>
      <c r="D22" s="17"/>
      <c r="E22" s="17"/>
    </row>
    <row r="23" spans="1:5" ht="12.75">
      <c r="A23" s="117" t="s">
        <v>52</v>
      </c>
      <c r="B23" s="10"/>
      <c r="C23" s="13"/>
      <c r="D23" s="21"/>
      <c r="E23" s="21"/>
    </row>
    <row r="24" spans="1:5" ht="12.75">
      <c r="A24" s="117" t="s">
        <v>54</v>
      </c>
      <c r="B24" s="10"/>
      <c r="C24" s="13"/>
      <c r="D24" s="18"/>
      <c r="E24" s="18"/>
    </row>
    <row r="25" spans="1:5" ht="12.75">
      <c r="A25" s="115" t="s">
        <v>119</v>
      </c>
      <c r="B25" s="10"/>
      <c r="C25" s="13"/>
      <c r="D25" s="18"/>
      <c r="E25" s="18"/>
    </row>
    <row r="26" spans="1:5" ht="12.75">
      <c r="A26" s="115" t="s">
        <v>115</v>
      </c>
      <c r="B26" s="10"/>
      <c r="C26" s="13"/>
      <c r="D26" s="18"/>
      <c r="E26" s="18"/>
    </row>
    <row r="27" spans="1:5" ht="12.75">
      <c r="A27" s="115" t="s">
        <v>116</v>
      </c>
      <c r="B27" s="10"/>
      <c r="C27" s="13"/>
      <c r="D27" s="18"/>
      <c r="E27" s="18"/>
    </row>
    <row r="28" spans="1:5" ht="12.75">
      <c r="A28" s="115" t="s">
        <v>118</v>
      </c>
      <c r="B28" s="10"/>
      <c r="C28" s="13"/>
      <c r="D28" s="18"/>
      <c r="E28" s="18"/>
    </row>
    <row r="29" spans="1:5" ht="12.75">
      <c r="A29" s="115" t="s">
        <v>120</v>
      </c>
      <c r="B29" s="10"/>
      <c r="C29" s="13"/>
      <c r="D29" s="17"/>
      <c r="E29" s="17"/>
    </row>
    <row r="30" spans="1:5" ht="12.75">
      <c r="A30" s="115" t="s">
        <v>125</v>
      </c>
      <c r="B30" s="10"/>
      <c r="C30" s="13"/>
      <c r="D30" s="17"/>
      <c r="E30" s="17"/>
    </row>
    <row r="31" spans="1:5" ht="12.75">
      <c r="A31" s="115" t="s">
        <v>105</v>
      </c>
      <c r="B31" s="10"/>
      <c r="C31" s="13"/>
      <c r="D31" s="17"/>
      <c r="E31" s="17"/>
    </row>
    <row r="32" spans="1:5" ht="12.75">
      <c r="A32" s="115" t="s">
        <v>122</v>
      </c>
      <c r="B32" s="10"/>
      <c r="C32" s="13"/>
      <c r="D32" s="17"/>
      <c r="E32" s="17"/>
    </row>
    <row r="33" spans="1:5" ht="12.75">
      <c r="A33" s="115" t="s">
        <v>123</v>
      </c>
      <c r="B33" s="10"/>
      <c r="C33" s="13"/>
      <c r="D33" s="17"/>
      <c r="E33" s="17"/>
    </row>
    <row r="34" spans="1:5" ht="12.75">
      <c r="A34" s="10" t="s">
        <v>102</v>
      </c>
      <c r="B34" s="10"/>
      <c r="C34" s="13"/>
      <c r="D34" s="17"/>
      <c r="E34" s="17"/>
    </row>
    <row r="35" spans="1:5" ht="12.75">
      <c r="A35" s="10" t="s">
        <v>124</v>
      </c>
      <c r="B35" s="10"/>
      <c r="C35" s="13"/>
      <c r="D35" s="17"/>
      <c r="E35" s="17"/>
    </row>
    <row r="36" spans="1:5" ht="12.75">
      <c r="A36" s="115" t="s">
        <v>126</v>
      </c>
      <c r="B36" s="10"/>
      <c r="C36" s="13"/>
      <c r="D36" s="17"/>
      <c r="E36" s="17"/>
    </row>
    <row r="37" spans="1:5" ht="12.75">
      <c r="A37" s="115"/>
      <c r="B37" s="10"/>
      <c r="C37" s="13"/>
      <c r="D37" s="17"/>
      <c r="E37" s="17"/>
    </row>
    <row r="38" spans="1:5" ht="12.75">
      <c r="A38" s="115"/>
      <c r="B38" s="10"/>
      <c r="C38" s="13"/>
      <c r="D38" s="17"/>
      <c r="E38" s="17"/>
    </row>
    <row r="39" spans="1:5" ht="12.75">
      <c r="A39" s="115"/>
      <c r="B39" s="10"/>
      <c r="C39" s="13"/>
      <c r="D39" s="17"/>
      <c r="E39" s="17"/>
    </row>
    <row r="40" spans="1:5" ht="12.75">
      <c r="A40" s="10"/>
      <c r="B40" s="10"/>
      <c r="C40" s="13"/>
      <c r="D40" s="18"/>
      <c r="E40" s="18"/>
    </row>
    <row r="41" spans="1:5" ht="12.75">
      <c r="A41" s="49" t="s">
        <v>104</v>
      </c>
      <c r="B41" s="49" t="s">
        <v>4</v>
      </c>
      <c r="C41" s="51"/>
      <c r="D41" s="53">
        <f>SUM(D42:D47)</f>
        <v>0</v>
      </c>
      <c r="E41" s="53">
        <f>SUM(E42:E47)</f>
        <v>0</v>
      </c>
    </row>
    <row r="42" spans="1:5" ht="12.75">
      <c r="A42" s="110" t="s">
        <v>103</v>
      </c>
      <c r="B42" s="51"/>
      <c r="C42" s="51"/>
      <c r="D42" s="59"/>
      <c r="E42" s="59"/>
    </row>
    <row r="43" spans="1:5" ht="12.75">
      <c r="A43" s="110" t="s">
        <v>103</v>
      </c>
      <c r="B43" s="54"/>
      <c r="C43" s="51"/>
      <c r="D43" s="59"/>
      <c r="E43" s="59"/>
    </row>
    <row r="44" spans="1:5" ht="12.75">
      <c r="A44" s="110"/>
      <c r="B44" s="54"/>
      <c r="C44" s="51"/>
      <c r="D44" s="59"/>
      <c r="E44" s="59"/>
    </row>
    <row r="45" spans="1:5" ht="12.75">
      <c r="A45" s="110"/>
      <c r="B45" s="54"/>
      <c r="C45" s="51"/>
      <c r="D45" s="59"/>
      <c r="E45" s="59"/>
    </row>
    <row r="46" spans="1:5" ht="12.75">
      <c r="A46" s="110"/>
      <c r="B46" s="54"/>
      <c r="C46" s="51"/>
      <c r="D46" s="59"/>
      <c r="E46" s="59"/>
    </row>
    <row r="47" spans="1:5" ht="12.75">
      <c r="A47" s="110"/>
      <c r="B47" s="54"/>
      <c r="C47" s="51"/>
      <c r="D47" s="59"/>
      <c r="E47" s="59"/>
    </row>
    <row r="48" spans="1:5" ht="12.75">
      <c r="A48" s="110"/>
      <c r="B48" s="54"/>
      <c r="C48" s="51"/>
      <c r="D48" s="52"/>
      <c r="E48" s="52"/>
    </row>
    <row r="49" spans="1:5" ht="12.75">
      <c r="A49" s="61" t="s">
        <v>104</v>
      </c>
      <c r="B49" s="61" t="s">
        <v>4</v>
      </c>
      <c r="C49" s="63"/>
      <c r="D49" s="65">
        <f>SUM(D50:D56)</f>
        <v>0</v>
      </c>
      <c r="E49" s="65">
        <f>SUM(E50:E56)</f>
        <v>0</v>
      </c>
    </row>
    <row r="50" spans="1:5" ht="12.75">
      <c r="A50" s="116" t="s">
        <v>103</v>
      </c>
      <c r="B50" s="63"/>
      <c r="C50" s="63"/>
      <c r="D50" s="64"/>
      <c r="E50" s="64"/>
    </row>
    <row r="51" spans="1:5" ht="12.75">
      <c r="A51" s="116" t="s">
        <v>103</v>
      </c>
      <c r="B51" s="69"/>
      <c r="C51" s="70"/>
      <c r="D51" s="71"/>
      <c r="E51" s="71"/>
    </row>
    <row r="52" spans="1:5" ht="12.75">
      <c r="A52" s="72"/>
      <c r="B52" s="69"/>
      <c r="C52" s="63"/>
      <c r="D52" s="71"/>
      <c r="E52" s="71"/>
    </row>
    <row r="53" spans="1:5" ht="12.75">
      <c r="A53" s="72"/>
      <c r="B53" s="69"/>
      <c r="C53" s="63"/>
      <c r="D53" s="71"/>
      <c r="E53" s="71"/>
    </row>
    <row r="54" spans="1:5" ht="12.75">
      <c r="A54" s="68"/>
      <c r="B54" s="73"/>
      <c r="C54" s="63"/>
      <c r="D54" s="74"/>
      <c r="E54" s="74"/>
    </row>
    <row r="55" spans="1:5" ht="12.75">
      <c r="A55" s="75"/>
      <c r="B55" s="63"/>
      <c r="C55" s="63"/>
      <c r="D55" s="74"/>
      <c r="E55" s="74"/>
    </row>
    <row r="56" spans="1:5" ht="12.75">
      <c r="A56" s="75"/>
      <c r="B56" s="63"/>
      <c r="C56" s="63"/>
      <c r="D56" s="64"/>
      <c r="E56" s="64"/>
    </row>
  </sheetData>
  <sheetProtection/>
  <hyperlinks>
    <hyperlink ref="A4" location="'Budget Summary'!A1" display="Summary"/>
  </hyperlinks>
  <printOptions/>
  <pageMargins left="0.75" right="0.25" top="0.69" bottom="0.5" header="0.3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35" sqref="M35"/>
    </sheetView>
  </sheetViews>
  <sheetFormatPr defaultColWidth="9.140625" defaultRowHeight="12.75"/>
  <cols>
    <col min="1" max="1" width="41.421875" style="0" customWidth="1"/>
    <col min="2" max="2" width="7.57421875" style="0" customWidth="1"/>
    <col min="3" max="3" width="15.7109375" style="0" customWidth="1"/>
    <col min="4" max="8" width="12.7109375" style="0" customWidth="1"/>
  </cols>
  <sheetData>
    <row r="1" spans="1:9" ht="20.25">
      <c r="A1" s="92" t="s">
        <v>71</v>
      </c>
      <c r="B1" s="1"/>
      <c r="C1" s="1"/>
      <c r="D1" s="1"/>
      <c r="E1" s="1"/>
      <c r="F1" s="1"/>
      <c r="G1" s="1"/>
      <c r="H1" s="1"/>
      <c r="I1" s="1"/>
    </row>
    <row r="2" spans="1:9" ht="15.75">
      <c r="A2" s="84" t="s">
        <v>94</v>
      </c>
      <c r="B2" s="1"/>
      <c r="C2" s="1"/>
      <c r="D2" s="1"/>
      <c r="E2" s="1"/>
      <c r="F2" s="1"/>
      <c r="G2" s="1"/>
      <c r="H2" s="1"/>
      <c r="I2" s="1"/>
    </row>
    <row r="3" spans="1:9" ht="15.75">
      <c r="A3" s="84" t="s">
        <v>93</v>
      </c>
      <c r="B3" s="1"/>
      <c r="C3" s="1"/>
      <c r="D3" s="15" t="s">
        <v>79</v>
      </c>
      <c r="E3" s="1"/>
      <c r="F3" s="1"/>
      <c r="G3" s="1"/>
      <c r="H3" s="1"/>
      <c r="I3" s="1"/>
    </row>
    <row r="4" spans="1:9" ht="12.75">
      <c r="A4" s="1"/>
      <c r="B4" s="1"/>
      <c r="C4" s="1"/>
      <c r="D4" s="15" t="s">
        <v>80</v>
      </c>
      <c r="E4" s="1"/>
      <c r="F4" s="1"/>
      <c r="G4" s="1"/>
      <c r="H4" s="1"/>
      <c r="I4" s="1"/>
    </row>
    <row r="5" spans="1:9" ht="12.75">
      <c r="A5" s="118" t="s">
        <v>127</v>
      </c>
      <c r="B5" s="2" t="s">
        <v>56</v>
      </c>
      <c r="C5" s="2" t="s">
        <v>57</v>
      </c>
      <c r="D5" s="93" t="s">
        <v>11</v>
      </c>
      <c r="E5" s="2"/>
      <c r="F5" s="2"/>
      <c r="G5" s="2"/>
      <c r="H5" s="2"/>
      <c r="I5" s="2"/>
    </row>
    <row r="6" spans="1:9" ht="12.75">
      <c r="A6" s="1"/>
      <c r="B6" s="2" t="s">
        <v>128</v>
      </c>
      <c r="C6" s="2" t="s">
        <v>58</v>
      </c>
      <c r="D6" s="2" t="s">
        <v>66</v>
      </c>
      <c r="E6" s="2" t="s">
        <v>67</v>
      </c>
      <c r="F6" s="2" t="s">
        <v>68</v>
      </c>
      <c r="G6" s="2" t="s">
        <v>69</v>
      </c>
      <c r="H6" s="2" t="s">
        <v>70</v>
      </c>
      <c r="I6" s="2"/>
    </row>
    <row r="7" spans="1:37" ht="12.75">
      <c r="A7" s="5"/>
      <c r="B7" s="4"/>
      <c r="C7" s="4"/>
      <c r="D7" s="80"/>
      <c r="E7" s="80"/>
      <c r="F7" s="80"/>
      <c r="G7" s="80"/>
      <c r="H7" s="80"/>
      <c r="I7" s="4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2.75">
      <c r="A8" s="3" t="s">
        <v>50</v>
      </c>
      <c r="B8" s="14"/>
      <c r="C8" s="22">
        <v>45000000</v>
      </c>
      <c r="D8" s="22">
        <f>SUM(C8)</f>
        <v>45000000</v>
      </c>
      <c r="E8" s="94"/>
      <c r="F8" s="22"/>
      <c r="G8" s="22"/>
      <c r="H8" s="22"/>
      <c r="I8" s="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12.75">
      <c r="A9" s="7" t="s">
        <v>77</v>
      </c>
      <c r="B9" s="77">
        <v>0.1</v>
      </c>
      <c r="C9" s="22">
        <f>SUM(C8*B9)</f>
        <v>4500000</v>
      </c>
      <c r="D9" s="22">
        <f>SUM(C9)</f>
        <v>4500000</v>
      </c>
      <c r="E9" s="22">
        <v>100000</v>
      </c>
      <c r="F9" s="22">
        <v>100000</v>
      </c>
      <c r="G9" s="22">
        <v>100000</v>
      </c>
      <c r="H9" s="22">
        <v>100000</v>
      </c>
      <c r="I9" s="4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ht="12.75">
      <c r="A10" s="5"/>
      <c r="B10" s="4"/>
      <c r="C10" s="81"/>
      <c r="D10" s="80"/>
      <c r="E10" s="80"/>
      <c r="F10" s="80"/>
      <c r="G10" s="80"/>
      <c r="H10" s="80"/>
      <c r="I10" s="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2.75">
      <c r="A11" s="5"/>
      <c r="B11" s="4"/>
      <c r="C11" s="81"/>
      <c r="D11" s="80"/>
      <c r="E11" s="80"/>
      <c r="F11" s="80"/>
      <c r="G11" s="80"/>
      <c r="H11" s="80"/>
      <c r="I11" s="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12.75">
      <c r="A12" s="16" t="s">
        <v>76</v>
      </c>
      <c r="B12" s="4"/>
      <c r="C12" s="81"/>
      <c r="D12" s="98">
        <f>'Starting Personnel'!$C$6</f>
        <v>68</v>
      </c>
      <c r="E12" s="99">
        <f>SUM(D12*10%)+(D12)</f>
        <v>74.8</v>
      </c>
      <c r="F12" s="99">
        <f>SUM(E12*10%)+(E12)</f>
        <v>82.28</v>
      </c>
      <c r="G12" s="99">
        <f>SUM(F12*10%)+(F12)</f>
        <v>90.508</v>
      </c>
      <c r="H12" s="99">
        <f>SUM(G12*10%)+(G12)</f>
        <v>99.55879999999999</v>
      </c>
      <c r="I12" s="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ht="12.75">
      <c r="A13" s="5"/>
      <c r="B13" s="4"/>
      <c r="C13" s="81"/>
      <c r="D13" s="80"/>
      <c r="E13" s="82"/>
      <c r="F13" s="82"/>
      <c r="G13" s="82"/>
      <c r="H13" s="82"/>
      <c r="I13" s="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ht="12.75">
      <c r="A14" s="16" t="s">
        <v>62</v>
      </c>
      <c r="B14" s="4"/>
      <c r="C14" s="81"/>
      <c r="D14" s="80">
        <f>SUM(D12*3)</f>
        <v>204</v>
      </c>
      <c r="E14" s="80">
        <f>SUM(E12*3)</f>
        <v>224.39999999999998</v>
      </c>
      <c r="F14" s="80">
        <f>SUM(F12*3)</f>
        <v>246.84</v>
      </c>
      <c r="G14" s="119">
        <f>SUM(G12*3)</f>
        <v>271.524</v>
      </c>
      <c r="H14" s="119">
        <f>SUM(H12*3)</f>
        <v>298.67639999999994</v>
      </c>
      <c r="I14" s="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ht="12.75">
      <c r="A15" s="78"/>
      <c r="B15" s="9"/>
      <c r="C15" s="94"/>
      <c r="D15" s="94"/>
      <c r="E15" s="95"/>
      <c r="F15" s="95"/>
      <c r="G15" s="95"/>
      <c r="H15" s="95"/>
      <c r="I15" s="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2.75">
      <c r="A16" s="3" t="s">
        <v>7</v>
      </c>
      <c r="B16" s="14"/>
      <c r="C16" s="96">
        <v>5000000</v>
      </c>
      <c r="D16" s="97">
        <f>'Starting Personnel'!$G$6</f>
        <v>3165280</v>
      </c>
      <c r="E16" s="97">
        <f>SUM(D16*10%)+(D16)</f>
        <v>3481808</v>
      </c>
      <c r="F16" s="97">
        <f>SUM(E16*10%)+(E16)</f>
        <v>3829988.8</v>
      </c>
      <c r="G16" s="97">
        <f>SUM(F16*10%)+(F16)</f>
        <v>4212987.68</v>
      </c>
      <c r="H16" s="97">
        <f>SUM(G16*10%)+(G16)</f>
        <v>4634286.448</v>
      </c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2:8" ht="12.75">
      <c r="B17" s="9"/>
      <c r="D17" s="76"/>
      <c r="E17" s="76"/>
      <c r="F17" s="76"/>
      <c r="G17" s="76"/>
      <c r="H17" s="76"/>
    </row>
    <row r="18" ht="12.75">
      <c r="A18" s="3" t="s">
        <v>63</v>
      </c>
    </row>
    <row r="19" spans="1:8" ht="12.75">
      <c r="A19" s="8" t="s">
        <v>51</v>
      </c>
      <c r="B19" s="9"/>
      <c r="D19" s="76"/>
      <c r="E19" s="76"/>
      <c r="F19" s="76"/>
      <c r="G19" s="76"/>
      <c r="H19" s="76"/>
    </row>
    <row r="20" spans="1:8" ht="12.75">
      <c r="A20" s="8" t="s">
        <v>52</v>
      </c>
      <c r="B20" s="9"/>
      <c r="D20" s="76"/>
      <c r="E20" s="76"/>
      <c r="F20" s="76"/>
      <c r="G20" s="76"/>
      <c r="H20" s="76"/>
    </row>
    <row r="21" spans="1:8" ht="12.75">
      <c r="A21" s="8" t="s">
        <v>53</v>
      </c>
      <c r="B21" s="9"/>
      <c r="D21" s="76"/>
      <c r="E21" s="76"/>
      <c r="F21" s="76"/>
      <c r="G21" s="76"/>
      <c r="H21" s="76"/>
    </row>
    <row r="22" spans="1:8" ht="12.75">
      <c r="A22" s="8" t="s">
        <v>54</v>
      </c>
      <c r="B22" s="9"/>
      <c r="D22" s="76"/>
      <c r="E22" s="76"/>
      <c r="F22" s="76"/>
      <c r="G22" s="76"/>
      <c r="H22" s="76"/>
    </row>
    <row r="23" spans="1:8" ht="12.75">
      <c r="A23" s="8" t="s">
        <v>55</v>
      </c>
      <c r="B23" s="9"/>
      <c r="D23" s="76"/>
      <c r="E23" s="76"/>
      <c r="F23" s="76"/>
      <c r="G23" s="76"/>
      <c r="H23" s="76"/>
    </row>
    <row r="24" spans="2:8" ht="12.75">
      <c r="B24" s="9"/>
      <c r="D24" s="76"/>
      <c r="E24" s="76"/>
      <c r="F24" s="76"/>
      <c r="G24" s="76"/>
      <c r="H24" s="76"/>
    </row>
    <row r="25" spans="1:8" ht="12.75">
      <c r="A25" s="3" t="s">
        <v>59</v>
      </c>
      <c r="B25" s="9"/>
      <c r="D25" s="76">
        <v>1000000</v>
      </c>
      <c r="E25" s="76">
        <f>SUM(D25*40%)+(D25)</f>
        <v>1400000</v>
      </c>
      <c r="F25" s="76">
        <f>SUM(E25*40%)+(E25)</f>
        <v>1960000</v>
      </c>
      <c r="G25" s="76">
        <f>SUM(F25*40%)+(F25)</f>
        <v>2744000</v>
      </c>
      <c r="H25" s="76">
        <f>SUM(G25*40%)+(G25)</f>
        <v>3841600</v>
      </c>
    </row>
    <row r="26" spans="2:8" ht="13.5" thickBot="1">
      <c r="B26" s="9"/>
      <c r="D26" s="76"/>
      <c r="E26" s="76"/>
      <c r="F26" s="76"/>
      <c r="G26" s="76"/>
      <c r="H26" s="76"/>
    </row>
    <row r="27" spans="1:8" ht="13.5" thickTop="1">
      <c r="A27" s="3" t="s">
        <v>60</v>
      </c>
      <c r="B27" s="9"/>
      <c r="D27" s="79">
        <f>SUM(D16:D25)</f>
        <v>4165280</v>
      </c>
      <c r="E27" s="79">
        <f>SUM(E16:E25)</f>
        <v>4881808</v>
      </c>
      <c r="F27" s="79">
        <f>SUM(F16:F25)</f>
        <v>5789988.8</v>
      </c>
      <c r="G27" s="79">
        <f>SUM(G16:G25)</f>
        <v>6956987.68</v>
      </c>
      <c r="H27" s="79">
        <f>SUM(H16:H25)</f>
        <v>8475886.447999999</v>
      </c>
    </row>
    <row r="28" spans="2:8" ht="12.75">
      <c r="B28" s="9"/>
      <c r="D28" s="76"/>
      <c r="E28" s="76"/>
      <c r="F28" s="76"/>
      <c r="G28" s="76"/>
      <c r="H28" s="76"/>
    </row>
    <row r="29" spans="2:8" ht="12.75">
      <c r="B29" s="9"/>
      <c r="D29" s="76"/>
      <c r="E29" s="76"/>
      <c r="F29" s="76"/>
      <c r="G29" s="76"/>
      <c r="H29" s="76"/>
    </row>
    <row r="30" spans="1:8" ht="12.75">
      <c r="A30" s="83" t="s">
        <v>61</v>
      </c>
      <c r="B30" s="9"/>
      <c r="D30" s="76"/>
      <c r="E30" s="76"/>
      <c r="F30" s="76"/>
      <c r="G30" s="76"/>
      <c r="H30" s="76"/>
    </row>
    <row r="31" spans="1:8" ht="30.75" customHeight="1">
      <c r="A31" s="122" t="s">
        <v>65</v>
      </c>
      <c r="B31" s="122"/>
      <c r="C31" s="122"/>
      <c r="D31" s="121"/>
      <c r="E31" s="121"/>
      <c r="F31" s="121"/>
      <c r="G31" s="121"/>
      <c r="H31" s="121"/>
    </row>
    <row r="32" spans="1:8" ht="17.25" customHeight="1">
      <c r="A32" s="123" t="s">
        <v>81</v>
      </c>
      <c r="B32" s="122"/>
      <c r="C32" s="122"/>
      <c r="D32" s="121"/>
      <c r="E32" s="121"/>
      <c r="F32" s="121"/>
      <c r="G32" s="121"/>
      <c r="H32" s="121"/>
    </row>
    <row r="33" spans="1:8" ht="30" customHeight="1">
      <c r="A33" s="123" t="s">
        <v>82</v>
      </c>
      <c r="B33" s="122"/>
      <c r="C33" s="122"/>
      <c r="D33" s="121"/>
      <c r="E33" s="121"/>
      <c r="F33" s="121"/>
      <c r="G33" s="121"/>
      <c r="H33" s="121"/>
    </row>
    <row r="34" spans="1:8" ht="16.5" customHeight="1">
      <c r="A34" s="122" t="s">
        <v>64</v>
      </c>
      <c r="B34" s="121"/>
      <c r="C34" s="121"/>
      <c r="D34" s="121"/>
      <c r="E34" s="121"/>
      <c r="F34" s="121"/>
      <c r="G34" s="121"/>
      <c r="H34" s="121"/>
    </row>
    <row r="35" spans="1:8" ht="12.75">
      <c r="A35" s="120" t="s">
        <v>11</v>
      </c>
      <c r="B35" s="121"/>
      <c r="C35" s="121"/>
      <c r="D35" s="121"/>
      <c r="E35" s="121"/>
      <c r="F35" s="121"/>
      <c r="G35" s="121"/>
      <c r="H35" s="121"/>
    </row>
    <row r="36" spans="2:8" ht="12.75">
      <c r="B36" s="9"/>
      <c r="D36" s="76"/>
      <c r="E36" s="76"/>
      <c r="F36" s="76"/>
      <c r="G36" s="76"/>
      <c r="H36" s="76"/>
    </row>
    <row r="37" spans="2:8" ht="12.75">
      <c r="B37" s="9"/>
      <c r="D37" s="76"/>
      <c r="E37" s="76"/>
      <c r="F37" s="76"/>
      <c r="G37" s="76"/>
      <c r="H37" s="76"/>
    </row>
    <row r="38" spans="2:8" ht="12.75">
      <c r="B38" s="9"/>
      <c r="D38" s="76"/>
      <c r="E38" s="76"/>
      <c r="F38" s="76"/>
      <c r="G38" s="76"/>
      <c r="H38" s="76"/>
    </row>
    <row r="39" spans="2:8" ht="12.75">
      <c r="B39" s="9"/>
      <c r="D39" s="76"/>
      <c r="E39" s="76"/>
      <c r="F39" s="76"/>
      <c r="G39" s="76"/>
      <c r="H39" s="76"/>
    </row>
    <row r="40" ht="12.75">
      <c r="B40" s="9"/>
    </row>
    <row r="41" ht="12.75">
      <c r="B41" s="9"/>
    </row>
  </sheetData>
  <sheetProtection/>
  <mergeCells count="5">
    <mergeCell ref="A35:H35"/>
    <mergeCell ref="A34:H34"/>
    <mergeCell ref="A31:H31"/>
    <mergeCell ref="A32:H32"/>
    <mergeCell ref="A33:H33"/>
  </mergeCells>
  <hyperlinks>
    <hyperlink ref="A5" location="'Budget Summary'!A1" display="Summary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grogers</dc:creator>
  <cp:keywords/>
  <dc:description/>
  <cp:lastModifiedBy>George Rogers</cp:lastModifiedBy>
  <cp:lastPrinted>2008-09-03T01:33:23Z</cp:lastPrinted>
  <dcterms:created xsi:type="dcterms:W3CDTF">2008-08-31T23:58:08Z</dcterms:created>
  <dcterms:modified xsi:type="dcterms:W3CDTF">2020-06-22T21:33:04Z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